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5476" windowWidth="11340" windowHeight="6645" activeTab="0"/>
  </bookViews>
  <sheets>
    <sheet name="L7-4021" sheetId="1" r:id="rId1"/>
  </sheets>
  <definedNames/>
  <calcPr fullCalcOnLoad="1"/>
</workbook>
</file>

<file path=xl/sharedStrings.xml><?xml version="1.0" encoding="utf-8"?>
<sst xmlns="http://schemas.openxmlformats.org/spreadsheetml/2006/main" count="77" uniqueCount="45">
  <si>
    <t>Obeh</t>
  </si>
  <si>
    <t>Beh</t>
  </si>
  <si>
    <t>MedelTal</t>
  </si>
  <si>
    <t>dt/ha</t>
  </si>
  <si>
    <t>rel tal</t>
  </si>
  <si>
    <t>Sortblandning</t>
  </si>
  <si>
    <t>Till Försöksringarnas medlemmar</t>
  </si>
  <si>
    <t>Medeltal</t>
  </si>
  <si>
    <t>3 försök</t>
  </si>
  <si>
    <t>Före-</t>
  </si>
  <si>
    <t xml:space="preserve">Sort                   </t>
  </si>
  <si>
    <t>tag</t>
  </si>
  <si>
    <t>NS Baronesse</t>
  </si>
  <si>
    <t>SW</t>
  </si>
  <si>
    <t>SSd</t>
  </si>
  <si>
    <t>Preliminära snabbvattenhaltsjusterade resultat från årets sortförsök med fodersäd i mellanbygd.</t>
  </si>
  <si>
    <t xml:space="preserve">Hästhult, </t>
  </si>
  <si>
    <t>Vittsjö</t>
  </si>
  <si>
    <t>Otira</t>
  </si>
  <si>
    <t>Orthega</t>
  </si>
  <si>
    <t>Annabell</t>
  </si>
  <si>
    <t>Havre</t>
  </si>
  <si>
    <t>Belinda</t>
  </si>
  <si>
    <t>Stork</t>
  </si>
  <si>
    <t>effekt</t>
  </si>
  <si>
    <t>PL</t>
  </si>
  <si>
    <t>LSD F1</t>
  </si>
  <si>
    <t>LSD F2</t>
  </si>
  <si>
    <t>C.V. %</t>
  </si>
  <si>
    <t>Cicero</t>
  </si>
  <si>
    <t>Markant</t>
  </si>
  <si>
    <t>Freddy</t>
  </si>
  <si>
    <t>L7-4021 L 7/02</t>
  </si>
  <si>
    <t>Anderstorp</t>
  </si>
  <si>
    <t>Ljungbyhed</t>
  </si>
  <si>
    <t>L7-4021, L 404/01</t>
  </si>
  <si>
    <t>L7-4021 M 505/02</t>
  </si>
  <si>
    <t>Söderto</t>
  </si>
  <si>
    <t>Hörby</t>
  </si>
  <si>
    <t>Forersäd i</t>
  </si>
  <si>
    <t>mellanbygd</t>
  </si>
  <si>
    <t>korn o havre</t>
  </si>
  <si>
    <t xml:space="preserve">Fungicidbeh.har utförts med 0,3 Amistar + 0,6 Stereo i stadium 37. Försöken är behandlat med 0,5 l Sumi Alpha, Havre i 1,5 blad st. hela i st 37 </t>
  </si>
  <si>
    <t>Sortblandningen består av: Barke, Annabell, Wikingett och Otira. Försöken i Hästhult och Anderstorp var mycket ojämna vilket framgår av de</t>
  </si>
  <si>
    <t>höga CV % - värdena. Tyvärr blir detta ofta resultatet då färsöken läggs på ojämna mellanbygdsjordar.Vi ser också att havre avkastar mer än korn.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</si>
</sst>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0.00000"/>
    <numFmt numFmtId="167" formatCode="0.0000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2" fillId="0" borderId="7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/>
    </xf>
    <xf numFmtId="1" fontId="1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2" fillId="0" borderId="20" xfId="0" applyFont="1" applyBorder="1" applyAlignment="1">
      <alignment/>
    </xf>
    <xf numFmtId="164" fontId="5" fillId="0" borderId="7" xfId="0" applyNumberFormat="1" applyFont="1" applyBorder="1" applyAlignment="1">
      <alignment horizontal="center"/>
    </xf>
    <xf numFmtId="0" fontId="1" fillId="0" borderId="32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2" fillId="0" borderId="3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64" fontId="5" fillId="0" borderId="33" xfId="0" applyNumberFormat="1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workbookViewId="0" topLeftCell="A1">
      <selection activeCell="G2" sqref="G2"/>
    </sheetView>
  </sheetViews>
  <sheetFormatPr defaultColWidth="9.140625" defaultRowHeight="12.75"/>
  <cols>
    <col min="1" max="1" width="16.28125" style="0" customWidth="1"/>
    <col min="2" max="2" width="5.00390625" style="0" customWidth="1"/>
    <col min="3" max="20" width="6.8515625" style="0" customWidth="1"/>
  </cols>
  <sheetData>
    <row r="1" spans="1:10" ht="15.75">
      <c r="A1" s="1" t="s">
        <v>6</v>
      </c>
      <c r="B1" s="12"/>
      <c r="C1" s="12"/>
      <c r="D1" s="12"/>
      <c r="E1" s="12"/>
      <c r="F1" s="12"/>
      <c r="G1" s="12"/>
      <c r="H1" s="12"/>
      <c r="I1" s="12"/>
      <c r="J1" s="12"/>
    </row>
    <row r="2" spans="1:20" ht="15">
      <c r="A2" s="3"/>
      <c r="B2" s="3"/>
      <c r="C2" s="3"/>
      <c r="D2" s="3"/>
      <c r="E2" s="3"/>
      <c r="F2" s="3"/>
      <c r="G2" s="3"/>
      <c r="H2" s="3"/>
      <c r="I2" s="3"/>
      <c r="J2" s="3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1" ht="15.75" thickBot="1">
      <c r="A3" s="14" t="s">
        <v>15</v>
      </c>
      <c r="B3" s="14"/>
      <c r="C3" s="14"/>
      <c r="D3" s="14"/>
      <c r="E3" s="14"/>
      <c r="F3" s="14"/>
      <c r="G3" s="14"/>
      <c r="H3" s="14"/>
      <c r="I3" s="14"/>
      <c r="J3" s="14"/>
      <c r="K3" s="22"/>
      <c r="L3" s="22"/>
      <c r="M3" s="22"/>
      <c r="N3" s="22"/>
      <c r="O3" s="22"/>
      <c r="P3" s="22"/>
      <c r="Q3" s="22"/>
      <c r="R3" s="22"/>
      <c r="S3" s="22"/>
      <c r="T3" s="22"/>
      <c r="U3" s="5"/>
    </row>
    <row r="4" spans="1:20" ht="15.75">
      <c r="A4" s="50" t="s">
        <v>39</v>
      </c>
      <c r="B4" s="49"/>
      <c r="C4" s="67" t="s">
        <v>32</v>
      </c>
      <c r="D4" s="67"/>
      <c r="E4" s="66"/>
      <c r="F4" s="17"/>
      <c r="G4" s="67" t="s">
        <v>35</v>
      </c>
      <c r="H4" s="67"/>
      <c r="I4" s="66"/>
      <c r="J4" s="17"/>
      <c r="K4" s="67" t="s">
        <v>36</v>
      </c>
      <c r="L4" s="67"/>
      <c r="M4" s="66"/>
      <c r="N4" s="17"/>
      <c r="O4" s="67" t="s">
        <v>7</v>
      </c>
      <c r="P4" s="67"/>
      <c r="Q4" s="67"/>
      <c r="R4" s="67"/>
      <c r="S4" s="66"/>
      <c r="T4" s="71"/>
    </row>
    <row r="5" spans="1:20" ht="15.75">
      <c r="A5" s="51" t="s">
        <v>40</v>
      </c>
      <c r="B5" s="15"/>
      <c r="C5" s="2" t="s">
        <v>16</v>
      </c>
      <c r="D5" s="2"/>
      <c r="E5" s="3"/>
      <c r="F5" s="16"/>
      <c r="G5" s="2" t="s">
        <v>33</v>
      </c>
      <c r="H5" s="2"/>
      <c r="I5" s="3"/>
      <c r="J5" s="16"/>
      <c r="K5" s="2" t="s">
        <v>37</v>
      </c>
      <c r="L5" s="2"/>
      <c r="M5" s="3"/>
      <c r="N5" s="16"/>
      <c r="O5" s="2" t="s">
        <v>8</v>
      </c>
      <c r="P5" s="2"/>
      <c r="Q5" s="2"/>
      <c r="R5" s="2"/>
      <c r="S5" s="3"/>
      <c r="T5" s="68"/>
    </row>
    <row r="6" spans="1:20" ht="16.5" thickBot="1">
      <c r="A6" s="51" t="s">
        <v>41</v>
      </c>
      <c r="B6" s="3"/>
      <c r="C6" s="23" t="s">
        <v>17</v>
      </c>
      <c r="D6" s="2"/>
      <c r="E6" s="3"/>
      <c r="F6" s="16"/>
      <c r="G6" s="23" t="s">
        <v>34</v>
      </c>
      <c r="H6" s="2"/>
      <c r="I6" s="3"/>
      <c r="J6" s="16"/>
      <c r="K6" s="23" t="s">
        <v>38</v>
      </c>
      <c r="L6" s="2"/>
      <c r="M6" s="3"/>
      <c r="N6" s="16"/>
      <c r="O6" s="23"/>
      <c r="P6" s="2"/>
      <c r="Q6" s="2"/>
      <c r="R6" s="2"/>
      <c r="S6" s="3"/>
      <c r="T6" s="68"/>
    </row>
    <row r="7" spans="1:20" ht="15.75">
      <c r="A7" s="24"/>
      <c r="B7" s="62" t="s">
        <v>9</v>
      </c>
      <c r="C7" s="54" t="s">
        <v>0</v>
      </c>
      <c r="D7" s="54" t="s">
        <v>1</v>
      </c>
      <c r="E7" s="58" t="s">
        <v>2</v>
      </c>
      <c r="F7" s="57"/>
      <c r="G7" s="61" t="s">
        <v>0</v>
      </c>
      <c r="H7" s="54" t="s">
        <v>1</v>
      </c>
      <c r="I7" s="58" t="s">
        <v>2</v>
      </c>
      <c r="J7" s="74"/>
      <c r="K7" s="61" t="s">
        <v>0</v>
      </c>
      <c r="L7" s="54" t="s">
        <v>1</v>
      </c>
      <c r="M7" s="58" t="s">
        <v>2</v>
      </c>
      <c r="N7" s="57"/>
      <c r="O7" s="54" t="s">
        <v>0</v>
      </c>
      <c r="P7" s="54" t="s">
        <v>1</v>
      </c>
      <c r="Q7" s="40" t="s">
        <v>1</v>
      </c>
      <c r="R7" s="40" t="s">
        <v>1</v>
      </c>
      <c r="S7" s="58" t="s">
        <v>2</v>
      </c>
      <c r="T7" s="56"/>
    </row>
    <row r="8" spans="1:20" ht="16.5" thickBot="1">
      <c r="A8" s="25" t="s">
        <v>10</v>
      </c>
      <c r="B8" s="39" t="s">
        <v>11</v>
      </c>
      <c r="C8" s="13" t="s">
        <v>3</v>
      </c>
      <c r="D8" s="13" t="s">
        <v>3</v>
      </c>
      <c r="E8" s="59" t="s">
        <v>3</v>
      </c>
      <c r="F8" s="70" t="s">
        <v>4</v>
      </c>
      <c r="G8" s="13" t="s">
        <v>3</v>
      </c>
      <c r="H8" s="13" t="s">
        <v>3</v>
      </c>
      <c r="I8" s="59" t="s">
        <v>3</v>
      </c>
      <c r="J8" s="13" t="s">
        <v>4</v>
      </c>
      <c r="K8" s="59" t="s">
        <v>3</v>
      </c>
      <c r="L8" s="13" t="s">
        <v>3</v>
      </c>
      <c r="M8" s="59" t="s">
        <v>3</v>
      </c>
      <c r="N8" s="18" t="s">
        <v>4</v>
      </c>
      <c r="O8" s="13" t="s">
        <v>3</v>
      </c>
      <c r="P8" s="13" t="s">
        <v>3</v>
      </c>
      <c r="Q8" s="41" t="s">
        <v>24</v>
      </c>
      <c r="R8" s="41" t="s">
        <v>4</v>
      </c>
      <c r="S8" s="59" t="s">
        <v>3</v>
      </c>
      <c r="T8" s="55" t="s">
        <v>4</v>
      </c>
    </row>
    <row r="9" spans="1:20" ht="15.75">
      <c r="A9" s="51" t="s">
        <v>5</v>
      </c>
      <c r="B9" s="4"/>
      <c r="C9" s="76">
        <v>46</v>
      </c>
      <c r="D9" s="75">
        <v>47.3</v>
      </c>
      <c r="E9" s="75">
        <f>(D9+C9)/2</f>
        <v>46.65</v>
      </c>
      <c r="F9" s="10">
        <f>E9/0.467</f>
        <v>99.89293361884367</v>
      </c>
      <c r="G9" s="76">
        <v>65.2</v>
      </c>
      <c r="H9" s="75">
        <v>64.6</v>
      </c>
      <c r="I9" s="75">
        <f>(H9+G9)/2</f>
        <v>64.9</v>
      </c>
      <c r="J9" s="10">
        <f>I9/0.647</f>
        <v>100.30911901081917</v>
      </c>
      <c r="K9" s="76">
        <v>62</v>
      </c>
      <c r="L9" s="75">
        <v>71.7</v>
      </c>
      <c r="M9" s="75">
        <f aca="true" t="shared" si="0" ref="M9:M14">(L9+K9)/2</f>
        <v>66.85</v>
      </c>
      <c r="N9" s="10">
        <f>M9/0.669</f>
        <v>99.92526158445439</v>
      </c>
      <c r="O9" s="42">
        <f>(K9+G9+C9)/3</f>
        <v>57.73333333333333</v>
      </c>
      <c r="P9" s="75">
        <f>(L9+H9+D9)/3</f>
        <v>61.20000000000001</v>
      </c>
      <c r="Q9" s="75">
        <f>P9-O9</f>
        <v>3.4666666666666828</v>
      </c>
      <c r="R9" s="77">
        <f>P9/0.612</f>
        <v>100.00000000000001</v>
      </c>
      <c r="S9" s="75">
        <f>(P9+O9)/2</f>
        <v>59.46666666666667</v>
      </c>
      <c r="T9" s="26">
        <f>S9/0.595</f>
        <v>99.94397759103643</v>
      </c>
    </row>
    <row r="10" spans="1:20" ht="15.75">
      <c r="A10" s="51" t="s">
        <v>12</v>
      </c>
      <c r="B10" s="63" t="s">
        <v>13</v>
      </c>
      <c r="C10" s="43">
        <v>51.1</v>
      </c>
      <c r="D10" s="43">
        <v>50.3</v>
      </c>
      <c r="E10" s="43">
        <f aca="true" t="shared" si="1" ref="E10:E19">(D10+C10)/2</f>
        <v>50.7</v>
      </c>
      <c r="F10" s="10">
        <f aca="true" t="shared" si="2" ref="F10:F19">E10/0.467</f>
        <v>108.56531049250535</v>
      </c>
      <c r="G10" s="44">
        <v>58.4</v>
      </c>
      <c r="H10" s="43">
        <v>59.9</v>
      </c>
      <c r="I10" s="43">
        <f aca="true" t="shared" si="3" ref="I10:I19">(H10+G10)/2</f>
        <v>59.15</v>
      </c>
      <c r="J10" s="10">
        <f aca="true" t="shared" si="4" ref="J10:J19">I10/0.647</f>
        <v>91.42194744976815</v>
      </c>
      <c r="K10" s="44">
        <v>55.8</v>
      </c>
      <c r="L10" s="43">
        <v>68.2</v>
      </c>
      <c r="M10" s="43">
        <f t="shared" si="0"/>
        <v>62</v>
      </c>
      <c r="N10" s="10">
        <f aca="true" t="shared" si="5" ref="N10:N19">M10/0.669</f>
        <v>92.67563527653213</v>
      </c>
      <c r="O10" s="44">
        <f aca="true" t="shared" si="6" ref="O10:O19">(K10+G10+C10)/3</f>
        <v>55.099999999999994</v>
      </c>
      <c r="P10" s="43">
        <f aca="true" t="shared" si="7" ref="P10:P19">(L10+H10+D10)/3</f>
        <v>59.46666666666666</v>
      </c>
      <c r="Q10" s="43">
        <f aca="true" t="shared" si="8" ref="Q10:Q19">P10-O10</f>
        <v>4.366666666666667</v>
      </c>
      <c r="R10" s="77">
        <f aca="true" t="shared" si="9" ref="R10:R19">P10/0.612</f>
        <v>97.16775599128539</v>
      </c>
      <c r="S10" s="43">
        <f aca="true" t="shared" si="10" ref="S10:S19">(P10+O10)/2</f>
        <v>57.28333333333333</v>
      </c>
      <c r="T10" s="26">
        <f aca="true" t="shared" si="11" ref="T10:T19">S10/0.595</f>
        <v>96.27450980392157</v>
      </c>
    </row>
    <row r="11" spans="1:20" ht="15.75">
      <c r="A11" s="51" t="s">
        <v>18</v>
      </c>
      <c r="B11" s="34" t="s">
        <v>13</v>
      </c>
      <c r="C11" s="44">
        <v>45.1</v>
      </c>
      <c r="D11" s="43">
        <v>51</v>
      </c>
      <c r="E11" s="43">
        <f t="shared" si="1"/>
        <v>48.05</v>
      </c>
      <c r="F11" s="10">
        <f t="shared" si="2"/>
        <v>102.89079229122055</v>
      </c>
      <c r="G11" s="44">
        <v>69.8</v>
      </c>
      <c r="H11" s="43">
        <v>75.8</v>
      </c>
      <c r="I11" s="43">
        <f t="shared" si="3"/>
        <v>72.8</v>
      </c>
      <c r="J11" s="10">
        <f t="shared" si="4"/>
        <v>112.5193199381762</v>
      </c>
      <c r="K11" s="44">
        <v>68.4</v>
      </c>
      <c r="L11" s="43">
        <v>74.9</v>
      </c>
      <c r="M11" s="43">
        <f t="shared" si="0"/>
        <v>71.65</v>
      </c>
      <c r="N11" s="10">
        <f t="shared" si="5"/>
        <v>107.10014947683109</v>
      </c>
      <c r="O11" s="44">
        <f t="shared" si="6"/>
        <v>61.099999999999994</v>
      </c>
      <c r="P11" s="43">
        <f t="shared" si="7"/>
        <v>67.23333333333333</v>
      </c>
      <c r="Q11" s="43">
        <f t="shared" si="8"/>
        <v>6.13333333333334</v>
      </c>
      <c r="R11" s="77">
        <f t="shared" si="9"/>
        <v>109.85838779956427</v>
      </c>
      <c r="S11" s="43">
        <f t="shared" si="10"/>
        <v>64.16666666666666</v>
      </c>
      <c r="T11" s="26">
        <f t="shared" si="11"/>
        <v>107.84313725490195</v>
      </c>
    </row>
    <row r="12" spans="1:20" ht="15.75">
      <c r="A12" s="51" t="s">
        <v>29</v>
      </c>
      <c r="B12" s="34" t="s">
        <v>13</v>
      </c>
      <c r="C12" s="44">
        <v>47.9</v>
      </c>
      <c r="D12" s="43">
        <v>45.8</v>
      </c>
      <c r="E12" s="43">
        <f t="shared" si="1"/>
        <v>46.849999999999994</v>
      </c>
      <c r="F12" s="10">
        <f t="shared" si="2"/>
        <v>100.32119914346893</v>
      </c>
      <c r="G12" s="44">
        <v>67.4</v>
      </c>
      <c r="H12" s="43">
        <v>70.3</v>
      </c>
      <c r="I12" s="43">
        <f t="shared" si="3"/>
        <v>68.85</v>
      </c>
      <c r="J12" s="10">
        <f t="shared" si="4"/>
        <v>106.41421947449767</v>
      </c>
      <c r="K12" s="44">
        <v>63.9</v>
      </c>
      <c r="L12" s="43">
        <v>77.2</v>
      </c>
      <c r="M12" s="43">
        <f t="shared" si="0"/>
        <v>70.55</v>
      </c>
      <c r="N12" s="10">
        <f t="shared" si="5"/>
        <v>105.45590433482809</v>
      </c>
      <c r="O12" s="44">
        <f t="shared" si="6"/>
        <v>59.73333333333334</v>
      </c>
      <c r="P12" s="43">
        <f t="shared" si="7"/>
        <v>64.43333333333334</v>
      </c>
      <c r="Q12" s="43">
        <f t="shared" si="8"/>
        <v>4.699999999999996</v>
      </c>
      <c r="R12" s="77">
        <f t="shared" si="9"/>
        <v>105.28322440087146</v>
      </c>
      <c r="S12" s="43">
        <f t="shared" si="10"/>
        <v>62.08333333333334</v>
      </c>
      <c r="T12" s="26">
        <f t="shared" si="11"/>
        <v>104.34173669467789</v>
      </c>
    </row>
    <row r="13" spans="1:20" ht="15.75">
      <c r="A13" s="31" t="s">
        <v>19</v>
      </c>
      <c r="B13" s="34" t="s">
        <v>14</v>
      </c>
      <c r="C13" s="44">
        <v>49.4</v>
      </c>
      <c r="D13" s="43">
        <v>49.5</v>
      </c>
      <c r="E13" s="43">
        <f t="shared" si="1"/>
        <v>49.45</v>
      </c>
      <c r="F13" s="10">
        <f t="shared" si="2"/>
        <v>105.88865096359743</v>
      </c>
      <c r="G13" s="44">
        <v>66.2</v>
      </c>
      <c r="H13" s="43">
        <v>66.9</v>
      </c>
      <c r="I13" s="43">
        <f t="shared" si="3"/>
        <v>66.55000000000001</v>
      </c>
      <c r="J13" s="10">
        <f t="shared" si="4"/>
        <v>102.85935085007729</v>
      </c>
      <c r="K13" s="44">
        <v>65.9</v>
      </c>
      <c r="L13" s="43">
        <v>71.9</v>
      </c>
      <c r="M13" s="43">
        <f t="shared" si="0"/>
        <v>68.9</v>
      </c>
      <c r="N13" s="10">
        <f t="shared" si="5"/>
        <v>102.98953662182362</v>
      </c>
      <c r="O13" s="44">
        <f t="shared" si="6"/>
        <v>60.50000000000001</v>
      </c>
      <c r="P13" s="43">
        <f t="shared" si="7"/>
        <v>62.76666666666667</v>
      </c>
      <c r="Q13" s="43">
        <f t="shared" si="8"/>
        <v>2.2666666666666657</v>
      </c>
      <c r="R13" s="77">
        <f t="shared" si="9"/>
        <v>102.55991285403051</v>
      </c>
      <c r="S13" s="43">
        <f t="shared" si="10"/>
        <v>61.63333333333334</v>
      </c>
      <c r="T13" s="26">
        <f t="shared" si="11"/>
        <v>103.58543417366948</v>
      </c>
    </row>
    <row r="14" spans="1:20" ht="15.75">
      <c r="A14" s="32" t="s">
        <v>20</v>
      </c>
      <c r="B14" s="64" t="s">
        <v>14</v>
      </c>
      <c r="C14" s="47">
        <v>57</v>
      </c>
      <c r="D14" s="46">
        <v>51.6</v>
      </c>
      <c r="E14" s="46">
        <f t="shared" si="1"/>
        <v>54.3</v>
      </c>
      <c r="F14" s="27">
        <f t="shared" si="2"/>
        <v>116.27408993576016</v>
      </c>
      <c r="G14" s="47">
        <v>60</v>
      </c>
      <c r="H14" s="46">
        <v>74.6</v>
      </c>
      <c r="I14" s="46">
        <f t="shared" si="3"/>
        <v>67.3</v>
      </c>
      <c r="J14" s="27">
        <f t="shared" si="4"/>
        <v>104.01854714064915</v>
      </c>
      <c r="K14" s="47">
        <v>60</v>
      </c>
      <c r="L14" s="46">
        <v>75.2</v>
      </c>
      <c r="M14" s="46">
        <f t="shared" si="0"/>
        <v>67.6</v>
      </c>
      <c r="N14" s="27">
        <f t="shared" si="5"/>
        <v>101.04633781763825</v>
      </c>
      <c r="O14" s="47">
        <f t="shared" si="6"/>
        <v>59</v>
      </c>
      <c r="P14" s="46">
        <f t="shared" si="7"/>
        <v>67.13333333333334</v>
      </c>
      <c r="Q14" s="46">
        <f t="shared" si="8"/>
        <v>8.13333333333334</v>
      </c>
      <c r="R14" s="82">
        <f t="shared" si="9"/>
        <v>109.69498910675382</v>
      </c>
      <c r="S14" s="46">
        <f t="shared" si="10"/>
        <v>63.06666666666667</v>
      </c>
      <c r="T14" s="28">
        <f t="shared" si="11"/>
        <v>105.99439775910365</v>
      </c>
    </row>
    <row r="15" spans="1:20" ht="15.75">
      <c r="A15" s="52" t="s">
        <v>21</v>
      </c>
      <c r="B15" s="65"/>
      <c r="C15" s="83"/>
      <c r="D15" s="84"/>
      <c r="E15" s="84"/>
      <c r="F15" s="69"/>
      <c r="G15" s="83"/>
      <c r="H15" s="84"/>
      <c r="I15" s="84"/>
      <c r="J15" s="69"/>
      <c r="K15" s="83"/>
      <c r="L15" s="84"/>
      <c r="M15" s="84"/>
      <c r="N15" s="69"/>
      <c r="O15" s="83"/>
      <c r="P15" s="84"/>
      <c r="Q15" s="84"/>
      <c r="R15" s="85"/>
      <c r="S15" s="84"/>
      <c r="T15" s="86"/>
    </row>
    <row r="16" spans="1:20" ht="15.75">
      <c r="A16" s="51" t="s">
        <v>22</v>
      </c>
      <c r="B16" s="63" t="s">
        <v>13</v>
      </c>
      <c r="C16" s="44">
        <v>67.3</v>
      </c>
      <c r="D16" s="43">
        <v>73.2</v>
      </c>
      <c r="E16" s="43">
        <f t="shared" si="1"/>
        <v>70.25</v>
      </c>
      <c r="F16" s="10">
        <f t="shared" si="2"/>
        <v>150.42826552462526</v>
      </c>
      <c r="G16" s="44">
        <v>66.9</v>
      </c>
      <c r="H16" s="43">
        <v>81.9</v>
      </c>
      <c r="I16" s="43">
        <f t="shared" si="3"/>
        <v>74.4</v>
      </c>
      <c r="J16" s="10">
        <f t="shared" si="4"/>
        <v>114.99227202472953</v>
      </c>
      <c r="K16" s="44">
        <v>67.1</v>
      </c>
      <c r="L16" s="43">
        <v>82.5</v>
      </c>
      <c r="M16" s="43">
        <f>(L16+K16)/2</f>
        <v>74.8</v>
      </c>
      <c r="N16" s="10">
        <f t="shared" si="5"/>
        <v>111.80866965620328</v>
      </c>
      <c r="O16" s="44">
        <f t="shared" si="6"/>
        <v>67.10000000000001</v>
      </c>
      <c r="P16" s="43">
        <f t="shared" si="7"/>
        <v>79.2</v>
      </c>
      <c r="Q16" s="43">
        <f t="shared" si="8"/>
        <v>12.099999999999994</v>
      </c>
      <c r="R16" s="77">
        <f t="shared" si="9"/>
        <v>129.41176470588235</v>
      </c>
      <c r="S16" s="43">
        <f t="shared" si="10"/>
        <v>73.15</v>
      </c>
      <c r="T16" s="26">
        <f t="shared" si="11"/>
        <v>122.94117647058825</v>
      </c>
    </row>
    <row r="17" spans="1:20" ht="15.75">
      <c r="A17" s="51" t="s">
        <v>23</v>
      </c>
      <c r="B17" s="63" t="s">
        <v>13</v>
      </c>
      <c r="C17" s="43">
        <v>70.4</v>
      </c>
      <c r="D17" s="43">
        <v>71.2</v>
      </c>
      <c r="E17" s="43">
        <f t="shared" si="1"/>
        <v>70.80000000000001</v>
      </c>
      <c r="F17" s="10">
        <f t="shared" si="2"/>
        <v>151.60599571734477</v>
      </c>
      <c r="G17" s="44">
        <v>61.5</v>
      </c>
      <c r="H17" s="43">
        <v>61.6</v>
      </c>
      <c r="I17" s="43">
        <f t="shared" si="3"/>
        <v>61.55</v>
      </c>
      <c r="J17" s="10">
        <f t="shared" si="4"/>
        <v>95.13137557959814</v>
      </c>
      <c r="K17" s="44">
        <v>71.1</v>
      </c>
      <c r="L17" s="43">
        <v>82.3</v>
      </c>
      <c r="M17" s="43">
        <f>(L17+K17)/2</f>
        <v>76.69999999999999</v>
      </c>
      <c r="N17" s="10">
        <f t="shared" si="5"/>
        <v>114.6487294469357</v>
      </c>
      <c r="O17" s="44">
        <f t="shared" si="6"/>
        <v>67.66666666666667</v>
      </c>
      <c r="P17" s="43">
        <f t="shared" si="7"/>
        <v>71.7</v>
      </c>
      <c r="Q17" s="43">
        <f t="shared" si="8"/>
        <v>4.033333333333331</v>
      </c>
      <c r="R17" s="77">
        <f t="shared" si="9"/>
        <v>117.15686274509805</v>
      </c>
      <c r="S17" s="43">
        <f t="shared" si="10"/>
        <v>69.68333333333334</v>
      </c>
      <c r="T17" s="26">
        <f t="shared" si="11"/>
        <v>117.11484593837537</v>
      </c>
    </row>
    <row r="18" spans="1:20" ht="15.75">
      <c r="A18" s="51" t="s">
        <v>30</v>
      </c>
      <c r="B18" s="63" t="s">
        <v>25</v>
      </c>
      <c r="C18" s="43">
        <v>70.1</v>
      </c>
      <c r="D18" s="43">
        <v>77.7</v>
      </c>
      <c r="E18" s="43">
        <f t="shared" si="1"/>
        <v>73.9</v>
      </c>
      <c r="F18" s="10">
        <f t="shared" si="2"/>
        <v>158.24411134903642</v>
      </c>
      <c r="G18" s="44">
        <v>66.5</v>
      </c>
      <c r="H18" s="43">
        <v>65.4</v>
      </c>
      <c r="I18" s="43">
        <f t="shared" si="3"/>
        <v>65.95</v>
      </c>
      <c r="J18" s="10">
        <f t="shared" si="4"/>
        <v>101.93199381761978</v>
      </c>
      <c r="K18" s="44">
        <v>72</v>
      </c>
      <c r="L18" s="43">
        <v>90.4</v>
      </c>
      <c r="M18" s="43">
        <f>(L18+K18)/2</f>
        <v>81.2</v>
      </c>
      <c r="N18" s="10">
        <f t="shared" si="5"/>
        <v>121.37518684603886</v>
      </c>
      <c r="O18" s="44">
        <f t="shared" si="6"/>
        <v>69.53333333333333</v>
      </c>
      <c r="P18" s="43">
        <f t="shared" si="7"/>
        <v>77.83333333333333</v>
      </c>
      <c r="Q18" s="43">
        <f t="shared" si="8"/>
        <v>8.299999999999997</v>
      </c>
      <c r="R18" s="77">
        <f t="shared" si="9"/>
        <v>127.17864923747277</v>
      </c>
      <c r="S18" s="43">
        <f t="shared" si="10"/>
        <v>73.68333333333334</v>
      </c>
      <c r="T18" s="26">
        <f t="shared" si="11"/>
        <v>123.83753501400561</v>
      </c>
    </row>
    <row r="19" spans="1:20" ht="16.5" thickBot="1">
      <c r="A19" s="25" t="s">
        <v>31</v>
      </c>
      <c r="B19" s="39" t="s">
        <v>14</v>
      </c>
      <c r="C19" s="48">
        <v>66.9</v>
      </c>
      <c r="D19" s="48">
        <v>78</v>
      </c>
      <c r="E19" s="48">
        <f t="shared" si="1"/>
        <v>72.45</v>
      </c>
      <c r="F19" s="29">
        <f t="shared" si="2"/>
        <v>155.1391862955032</v>
      </c>
      <c r="G19" s="73">
        <v>73.2</v>
      </c>
      <c r="H19" s="48">
        <v>74.7</v>
      </c>
      <c r="I19" s="48">
        <f t="shared" si="3"/>
        <v>73.95</v>
      </c>
      <c r="J19" s="29">
        <f t="shared" si="4"/>
        <v>114.2967542503864</v>
      </c>
      <c r="K19" s="73">
        <v>75.2</v>
      </c>
      <c r="L19" s="48">
        <v>85.3</v>
      </c>
      <c r="M19" s="48">
        <f>(L19+K19)/2</f>
        <v>80.25</v>
      </c>
      <c r="N19" s="20">
        <f t="shared" si="5"/>
        <v>119.95515695067265</v>
      </c>
      <c r="O19" s="48">
        <f t="shared" si="6"/>
        <v>71.76666666666667</v>
      </c>
      <c r="P19" s="48">
        <f t="shared" si="7"/>
        <v>79.33333333333333</v>
      </c>
      <c r="Q19" s="48">
        <f t="shared" si="8"/>
        <v>7.566666666666663</v>
      </c>
      <c r="R19" s="78">
        <f t="shared" si="9"/>
        <v>129.62962962962962</v>
      </c>
      <c r="S19" s="48">
        <f t="shared" si="10"/>
        <v>75.55</v>
      </c>
      <c r="T19" s="30">
        <f t="shared" si="11"/>
        <v>126.97478991596638</v>
      </c>
    </row>
    <row r="20" spans="1:20" ht="15">
      <c r="A20" s="35" t="s">
        <v>26</v>
      </c>
      <c r="B20" s="66"/>
      <c r="C20" s="66"/>
      <c r="D20" s="66"/>
      <c r="E20" s="66"/>
      <c r="F20" s="79">
        <v>639</v>
      </c>
      <c r="G20" s="72"/>
      <c r="H20" s="66"/>
      <c r="I20" s="66"/>
      <c r="J20" s="80">
        <v>535</v>
      </c>
      <c r="K20" s="66"/>
      <c r="L20" s="66"/>
      <c r="M20" s="66"/>
      <c r="N20" s="38">
        <v>189</v>
      </c>
      <c r="O20" s="66"/>
      <c r="P20" s="66"/>
      <c r="Q20" s="66"/>
      <c r="R20" s="66"/>
      <c r="S20" s="66"/>
      <c r="T20" s="81"/>
    </row>
    <row r="21" spans="1:20" ht="15">
      <c r="A21" s="36" t="s">
        <v>27</v>
      </c>
      <c r="B21" s="8"/>
      <c r="C21" s="8"/>
      <c r="D21" s="8"/>
      <c r="E21" s="9"/>
      <c r="F21" s="45">
        <v>1428</v>
      </c>
      <c r="G21" s="7"/>
      <c r="H21" s="5"/>
      <c r="I21" s="5"/>
      <c r="J21" s="45">
        <v>1197</v>
      </c>
      <c r="K21" s="8"/>
      <c r="L21" s="8"/>
      <c r="M21" s="9"/>
      <c r="N21" s="33">
        <v>423</v>
      </c>
      <c r="O21" s="8"/>
      <c r="P21" s="5"/>
      <c r="Q21" s="5"/>
      <c r="R21" s="5"/>
      <c r="S21" s="5"/>
      <c r="T21" s="53"/>
    </row>
    <row r="22" spans="1:20" ht="15.75" thickBot="1">
      <c r="A22" s="37" t="s">
        <v>28</v>
      </c>
      <c r="B22" s="13"/>
      <c r="C22" s="19"/>
      <c r="D22" s="19"/>
      <c r="E22" s="19"/>
      <c r="F22" s="48">
        <v>16.2</v>
      </c>
      <c r="G22" s="21"/>
      <c r="H22" s="19"/>
      <c r="I22" s="19"/>
      <c r="J22" s="48">
        <v>11.8</v>
      </c>
      <c r="K22" s="19"/>
      <c r="L22" s="19"/>
      <c r="M22" s="19"/>
      <c r="N22" s="6">
        <v>3.9</v>
      </c>
      <c r="O22" s="19"/>
      <c r="P22" s="19"/>
      <c r="Q22" s="19"/>
      <c r="R22" s="19"/>
      <c r="S22" s="19"/>
      <c r="T22" s="60"/>
    </row>
    <row r="23" spans="1:20" ht="15.75">
      <c r="A23" s="12" t="s">
        <v>42</v>
      </c>
      <c r="B23" s="11"/>
      <c r="C23" s="8"/>
      <c r="D23" s="8"/>
      <c r="E23" s="8"/>
      <c r="F23" s="10"/>
      <c r="G23" s="8"/>
      <c r="H23" s="8"/>
      <c r="I23" s="8"/>
      <c r="J23" s="10"/>
      <c r="K23" s="8"/>
      <c r="L23" s="8"/>
      <c r="M23" s="8"/>
      <c r="N23" s="10"/>
      <c r="O23" s="8"/>
      <c r="P23" s="8"/>
      <c r="Q23" s="8"/>
      <c r="R23" s="8"/>
      <c r="S23" s="8"/>
      <c r="T23" s="10"/>
    </row>
    <row r="24" spans="1:10" ht="15.75">
      <c r="A24" s="3" t="s">
        <v>43</v>
      </c>
      <c r="B24" s="3"/>
      <c r="C24" s="3"/>
      <c r="D24" s="3"/>
      <c r="E24" s="3"/>
      <c r="F24" s="3"/>
      <c r="G24" s="3"/>
      <c r="H24" s="3"/>
      <c r="I24" s="3"/>
      <c r="J24" s="10"/>
    </row>
    <row r="25" spans="1:10" ht="15">
      <c r="A25" s="3" t="s">
        <v>44</v>
      </c>
      <c r="B25" s="8"/>
      <c r="C25" s="8"/>
      <c r="D25" s="8"/>
      <c r="E25" s="9"/>
      <c r="F25" s="8"/>
      <c r="G25" s="8"/>
      <c r="H25" s="5"/>
      <c r="I25" s="5"/>
      <c r="J25" s="3"/>
    </row>
  </sheetData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Hushållningssällskapet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arlj</dc:creator>
  <cp:keywords/>
  <dc:description/>
  <cp:lastModifiedBy>Hushållningssällskapet HS I M</cp:lastModifiedBy>
  <cp:lastPrinted>2002-10-18T13:36:44Z</cp:lastPrinted>
  <dcterms:created xsi:type="dcterms:W3CDTF">2002-10-09T06:05:28Z</dcterms:created>
  <dcterms:modified xsi:type="dcterms:W3CDTF">2002-10-18T13:37:30Z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